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onaorg-my.sharepoint.com/personal/local007tr_ona_org/Documents/Documents/TEMPLATES/"/>
    </mc:Choice>
  </mc:AlternateContent>
  <xr:revisionPtr revIDLastSave="149" documentId="8_{A835657A-A787-4C6F-A496-8EA799927E6C}" xr6:coauthVersionLast="47" xr6:coauthVersionMax="47" xr10:uidLastSave="{8F9AC951-A209-4D10-B606-B56FA25B55E3}"/>
  <bookViews>
    <workbookView xWindow="28680" yWindow="-120" windowWidth="29040" windowHeight="15720" xr2:uid="{00000000-000D-0000-FFFF-FFFF00000000}"/>
  </bookViews>
  <sheets>
    <sheet name="Expense Form" sheetId="1" r:id="rId1"/>
    <sheet name="Table2" sheetId="4" r:id="rId2"/>
  </sheets>
  <definedNames>
    <definedName name="_xlnm.Print_Area" localSheetId="0">'Expense Form'!$A$1:$G$47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8" i="1" l="1"/>
  <c r="G17" i="1"/>
  <c r="G20" i="1"/>
  <c r="G19" i="1"/>
  <c r="G25" i="1"/>
  <c r="G26" i="1"/>
  <c r="G27" i="1"/>
  <c r="G28" i="1"/>
  <c r="G14" i="1"/>
  <c r="F10" i="1"/>
  <c r="G10" i="1" s="1"/>
  <c r="G36" i="1"/>
  <c r="G35" i="1"/>
  <c r="G34" i="1"/>
  <c r="G33" i="1"/>
  <c r="G32" i="1"/>
  <c r="G31" i="1"/>
  <c r="G29" i="1"/>
  <c r="G24" i="1"/>
  <c r="G30" i="1"/>
  <c r="G23" i="1"/>
  <c r="G22" i="1"/>
  <c r="G21" i="1"/>
  <c r="G16" i="1"/>
  <c r="G15" i="1"/>
  <c r="G2" i="1" l="1"/>
  <c r="G9" i="1" l="1"/>
  <c r="G8" i="1" s="1"/>
  <c r="G11" i="1" s="1"/>
  <c r="B38" i="1"/>
  <c r="C18" i="1" l="1"/>
  <c r="C17" i="1"/>
  <c r="C20" i="1"/>
  <c r="C19" i="1"/>
  <c r="C14" i="1"/>
  <c r="C25" i="1"/>
  <c r="C26" i="1"/>
  <c r="C27" i="1"/>
  <c r="C28" i="1"/>
  <c r="C16" i="1"/>
  <c r="C30" i="1"/>
  <c r="C33" i="1"/>
  <c r="C21" i="1"/>
  <c r="C31" i="1"/>
  <c r="C32" i="1"/>
  <c r="C24" i="1"/>
  <c r="C35" i="1"/>
  <c r="C36" i="1"/>
  <c r="C22" i="1"/>
  <c r="C23" i="1"/>
  <c r="C34" i="1"/>
  <c r="C15" i="1"/>
  <c r="C29" i="1"/>
  <c r="C38" i="1" l="1"/>
  <c r="G38" i="1" s="1"/>
</calcChain>
</file>

<file path=xl/sharedStrings.xml><?xml version="1.0" encoding="utf-8"?>
<sst xmlns="http://schemas.openxmlformats.org/spreadsheetml/2006/main" count="153" uniqueCount="124">
  <si>
    <t>Member Name</t>
  </si>
  <si>
    <t>Member Address:</t>
  </si>
  <si>
    <t>City:</t>
  </si>
  <si>
    <t>Postal Code:</t>
  </si>
  <si>
    <t>Date Submitted:</t>
  </si>
  <si>
    <t>Phone Number:</t>
  </si>
  <si>
    <t>Date</t>
  </si>
  <si>
    <t>Reason</t>
  </si>
  <si>
    <t>Date:</t>
  </si>
  <si>
    <t>Authorizing Signature:</t>
  </si>
  <si>
    <t>Date Paid:</t>
  </si>
  <si>
    <t>Total Gross</t>
  </si>
  <si>
    <t>Totals:</t>
  </si>
  <si>
    <t>Full Time</t>
  </si>
  <si>
    <t>Hourly Rate</t>
  </si>
  <si>
    <t>% Vacation</t>
  </si>
  <si>
    <t>% In Lieu</t>
  </si>
  <si>
    <t>% Benefits</t>
  </si>
  <si>
    <t>Total Hourly Rate</t>
  </si>
  <si>
    <t>Pay To:</t>
  </si>
  <si>
    <t>%</t>
  </si>
  <si>
    <t>TD1 and TD1ON forms must be submitted before payment is made</t>
  </si>
  <si>
    <t>Total Reimbursement:</t>
  </si>
  <si>
    <t>TR/LC Signature:</t>
  </si>
  <si>
    <t>Hours</t>
  </si>
  <si>
    <t>-</t>
  </si>
  <si>
    <t>TR use only</t>
  </si>
  <si>
    <t>Account</t>
  </si>
  <si>
    <t>Pay To</t>
  </si>
  <si>
    <t>West Haldimand General Hospital</t>
  </si>
  <si>
    <t>Haldimand War Memorial Hospital</t>
  </si>
  <si>
    <t>Norfolk General Hospital</t>
  </si>
  <si>
    <t>Anson Place Care Centre</t>
  </si>
  <si>
    <t>Brierwood Gardens - Brantford</t>
  </si>
  <si>
    <t>Dover Cliffs</t>
  </si>
  <si>
    <t>Park Lane Terrace LTC Home</t>
  </si>
  <si>
    <t>VON Brant</t>
  </si>
  <si>
    <t>Edgewater Gardens Long Term Care Centre</t>
  </si>
  <si>
    <t>Grandview Lodge</t>
  </si>
  <si>
    <t>John Noble</t>
  </si>
  <si>
    <t>St. Joseph’s Lifecare Centre, Brantford</t>
  </si>
  <si>
    <t>Community Addiction and Mental Health Services of Haldimand Norfolk</t>
  </si>
  <si>
    <t>Grand River Community Health Centre</t>
  </si>
  <si>
    <t>Column1</t>
  </si>
  <si>
    <t>Column2</t>
  </si>
  <si>
    <t>Arbitration</t>
  </si>
  <si>
    <t>5140-0100</t>
  </si>
  <si>
    <t xml:space="preserve">Bargaining Unit Mtg  </t>
  </si>
  <si>
    <t>5240-0100</t>
  </si>
  <si>
    <t xml:space="preserve">Biennial Convention  </t>
  </si>
  <si>
    <t>5001-0100</t>
  </si>
  <si>
    <t>BUP Time</t>
  </si>
  <si>
    <t>5306-0100</t>
  </si>
  <si>
    <t xml:space="preserve">CFNU  </t>
  </si>
  <si>
    <t>5070-0100</t>
  </si>
  <si>
    <t xml:space="preserve">CLC/OFL Mtg  </t>
  </si>
  <si>
    <t>5080-0100</t>
  </si>
  <si>
    <t xml:space="preserve">Conciliation  </t>
  </si>
  <si>
    <t>5150-0100</t>
  </si>
  <si>
    <t>Education</t>
  </si>
  <si>
    <t>5751-0100</t>
  </si>
  <si>
    <t xml:space="preserve">Election  </t>
  </si>
  <si>
    <t>5291-0100</t>
  </si>
  <si>
    <t xml:space="preserve">Grievances  </t>
  </si>
  <si>
    <t>5120-0100</t>
  </si>
  <si>
    <t>Human Rights &amp; Equity</t>
  </si>
  <si>
    <t>5320-0100</t>
  </si>
  <si>
    <t>Labour Relations Mtg</t>
  </si>
  <si>
    <t>5180-0100</t>
  </si>
  <si>
    <t xml:space="preserve">LC - ACC  </t>
  </si>
  <si>
    <t>5060-0100</t>
  </si>
  <si>
    <t>LC - BU meetings as per constitution</t>
  </si>
  <si>
    <t>5230-0100</t>
  </si>
  <si>
    <t xml:space="preserve">LC/Vice Coordinator - PCM  </t>
  </si>
  <si>
    <t>5040-0100</t>
  </si>
  <si>
    <t>Local Budget Prep (BUPs attend annually in February)</t>
  </si>
  <si>
    <t>5201-0100</t>
  </si>
  <si>
    <t xml:space="preserve">Local Coordinator  </t>
  </si>
  <si>
    <t>5301-0100</t>
  </si>
  <si>
    <t xml:space="preserve">Local Executive (LC/Treasurer/Secretary/Vice Coordinator)  </t>
  </si>
  <si>
    <t>5210-0100</t>
  </si>
  <si>
    <t>Local Mtg  (BUPs attend 3/year)</t>
  </si>
  <si>
    <t>5220-0100</t>
  </si>
  <si>
    <t xml:space="preserve">Negotiations  </t>
  </si>
  <si>
    <t>5101-0100</t>
  </si>
  <si>
    <t xml:space="preserve">Negotiations Prep  </t>
  </si>
  <si>
    <t>5110-0100</t>
  </si>
  <si>
    <t xml:space="preserve">Occ H&amp;S/Accom/WSIB  </t>
  </si>
  <si>
    <t>5170-0100</t>
  </si>
  <si>
    <t>Political Action</t>
  </si>
  <si>
    <t>5373-0100</t>
  </si>
  <si>
    <t xml:space="preserve">PRC/IAC Hearings  </t>
  </si>
  <si>
    <t>5190-0100</t>
  </si>
  <si>
    <t xml:space="preserve">Provincial Leadership Mtg  </t>
  </si>
  <si>
    <t>5020-0100</t>
  </si>
  <si>
    <t xml:space="preserve">Ratification  </t>
  </si>
  <si>
    <t>5160-0100</t>
  </si>
  <si>
    <t xml:space="preserve">Secretary  </t>
  </si>
  <si>
    <t>5305-0100</t>
  </si>
  <si>
    <t xml:space="preserve">Sector Mtg-Hospital/Home  </t>
  </si>
  <si>
    <t>5030-0100</t>
  </si>
  <si>
    <t xml:space="preserve">Site Representatives/VP  </t>
  </si>
  <si>
    <t>5304-0100</t>
  </si>
  <si>
    <t xml:space="preserve">Treasurer  </t>
  </si>
  <si>
    <t>5303-0100</t>
  </si>
  <si>
    <t>Unit Rep/ONA Rep</t>
  </si>
  <si>
    <t>5309-0100</t>
  </si>
  <si>
    <t xml:space="preserve">Vice Coordinator  </t>
  </si>
  <si>
    <t>5302-0100</t>
  </si>
  <si>
    <t>Pay to Member</t>
  </si>
  <si>
    <t>Stedman Hospice</t>
  </si>
  <si>
    <t>Brant Community Healthcare System - RRTs</t>
  </si>
  <si>
    <t>Brant Community Healthcare System - Nursing</t>
  </si>
  <si>
    <t>Position</t>
  </si>
  <si>
    <t>Part Time</t>
  </si>
  <si>
    <t>Grand Erie Public Health - Allied</t>
  </si>
  <si>
    <t>Grand Erie Public Health - Nursing</t>
  </si>
  <si>
    <t>PeopleCare Communities (Delhi LTC)</t>
  </si>
  <si>
    <t>Treasurer Section:</t>
  </si>
  <si>
    <t>Oakwood Commons Community Care</t>
  </si>
  <si>
    <t>Cheque #:</t>
  </si>
  <si>
    <t>Invoice #:</t>
  </si>
  <si>
    <t>Member Signature:</t>
  </si>
  <si>
    <t>(Send copy of Pay Stub 
if rate has changed)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</si>
</sst>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1009]* #,##0.00_-;\-[$$-1009]* #,##0.00_-;_-[$$-1009]* &quot;-&quot;??_-;_-@_-"/>
    <numFmt numFmtId="167" formatCode="[&lt;=9999999]###\-####;###\-###\-####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Figtree"/>
    </font>
    <font>
      <sz val="11"/>
      <color theme="1"/>
      <name val="Figtree"/>
    </font>
    <font>
      <b/>
      <sz val="12"/>
      <name val="Figtree"/>
    </font>
    <font>
      <sz val="12"/>
      <name val="Figtree"/>
    </font>
    <font>
      <b/>
      <sz val="10"/>
      <color theme="1"/>
      <name val="Figtree"/>
    </font>
    <font>
      <sz val="10"/>
      <color theme="1"/>
      <name val="Figtree"/>
    </font>
    <font>
      <sz val="10"/>
      <color rgb="FF333333"/>
      <name val="Figtree"/>
    </font>
    <font>
      <i/>
      <sz val="10"/>
      <color theme="1"/>
      <name val="Figtree"/>
    </font>
    <font>
      <i/>
      <sz val="9"/>
      <color theme="1"/>
      <name val="Figtree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</fills>
  <borders count="2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 style="thin">
        <color theme="9" tint="0.39997558519241921"/>
      </left>
      <right/>
      <top/>
      <bottom style="thin">
        <color theme="9" tint="0.39997558519241921"/>
      </bottom>
      <diagonal/>
    </border>
    <border>
      <left/>
      <right/>
      <top/>
      <bottom style="thin">
        <color theme="9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3" fillId="0" borderId="0" xfId="0" applyFont="1"/>
    <xf numFmtId="0" fontId="0" fillId="0" borderId="17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17" xfId="0" applyBorder="1"/>
    <xf numFmtId="0" fontId="0" fillId="0" borderId="0" xfId="0" applyAlignment="1">
      <alignment horizontal="left" vertical="center"/>
    </xf>
    <xf numFmtId="0" fontId="0" fillId="0" borderId="0" xfId="0" quotePrefix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18" xfId="0" quotePrefix="1" applyBorder="1" applyAlignment="1">
      <alignment horizontal="left" vertical="center"/>
    </xf>
    <xf numFmtId="0" fontId="4" fillId="0" borderId="0" xfId="0" applyFont="1" applyAlignment="1">
      <alignment horizontal="right"/>
    </xf>
    <xf numFmtId="0" fontId="5" fillId="0" borderId="0" xfId="0" applyFont="1"/>
    <xf numFmtId="0" fontId="6" fillId="0" borderId="0" xfId="0" applyFont="1" applyAlignment="1">
      <alignment horizontal="center"/>
    </xf>
    <xf numFmtId="14" fontId="5" fillId="0" borderId="0" xfId="0" applyNumberFormat="1" applyFont="1" applyAlignment="1" applyProtection="1">
      <alignment horizontal="left" wrapText="1"/>
      <protection locked="0"/>
    </xf>
    <xf numFmtId="0" fontId="7" fillId="0" borderId="0" xfId="0" applyFont="1"/>
    <xf numFmtId="0" fontId="5" fillId="0" borderId="2" xfId="0" applyFont="1" applyBorder="1" applyProtection="1">
      <protection locked="0"/>
    </xf>
    <xf numFmtId="0" fontId="8" fillId="0" borderId="0" xfId="0" applyFont="1" applyAlignment="1">
      <alignment horizontal="right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vertical="center" wrapText="1"/>
    </xf>
    <xf numFmtId="0" fontId="6" fillId="0" borderId="0" xfId="0" quotePrefix="1" applyFont="1" applyAlignment="1">
      <alignment horizontal="center"/>
    </xf>
    <xf numFmtId="0" fontId="7" fillId="0" borderId="0" xfId="0" quotePrefix="1" applyFont="1" applyAlignment="1">
      <alignment horizontal="left"/>
    </xf>
    <xf numFmtId="0" fontId="5" fillId="0" borderId="0" xfId="0" applyFont="1" applyAlignment="1">
      <alignment horizontal="right" vertical="center"/>
    </xf>
    <xf numFmtId="9" fontId="5" fillId="0" borderId="2" xfId="2" applyFont="1" applyFill="1" applyBorder="1" applyAlignment="1" applyProtection="1">
      <alignment vertical="center"/>
    </xf>
    <xf numFmtId="165" fontId="5" fillId="0" borderId="2" xfId="1" applyFont="1" applyFill="1" applyBorder="1" applyAlignment="1" applyProtection="1">
      <alignment vertical="center" wrapText="1"/>
    </xf>
    <xf numFmtId="9" fontId="5" fillId="0" borderId="1" xfId="2" applyFont="1" applyFill="1" applyBorder="1" applyAlignment="1" applyProtection="1">
      <alignment vertical="center"/>
    </xf>
    <xf numFmtId="165" fontId="5" fillId="0" borderId="1" xfId="1" applyFont="1" applyFill="1" applyBorder="1" applyAlignment="1" applyProtection="1">
      <alignment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>
      <alignment horizontal="center" vertical="center"/>
    </xf>
    <xf numFmtId="0" fontId="10" fillId="3" borderId="5" xfId="0" applyFont="1" applyFill="1" applyBorder="1" applyAlignment="1" applyProtection="1">
      <alignment horizontal="center"/>
      <protection locked="0"/>
    </xf>
    <xf numFmtId="165" fontId="5" fillId="0" borderId="3" xfId="1" applyFont="1" applyFill="1" applyBorder="1" applyAlignment="1" applyProtection="1">
      <alignment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wrapText="1"/>
    </xf>
    <xf numFmtId="0" fontId="5" fillId="0" borderId="0" xfId="0" applyFont="1" applyAlignment="1">
      <alignment vertical="center"/>
    </xf>
    <xf numFmtId="0" fontId="5" fillId="3" borderId="6" xfId="0" applyFont="1" applyFill="1" applyBorder="1" applyAlignment="1" applyProtection="1">
      <alignment vertical="center"/>
      <protection locked="0"/>
    </xf>
    <xf numFmtId="165" fontId="5" fillId="0" borderId="6" xfId="0" applyNumberFormat="1" applyFont="1" applyBorder="1" applyAlignment="1">
      <alignment vertical="center"/>
    </xf>
    <xf numFmtId="0" fontId="10" fillId="3" borderId="5" xfId="0" applyFont="1" applyFill="1" applyBorder="1" applyProtection="1">
      <protection locked="0"/>
    </xf>
    <xf numFmtId="0" fontId="10" fillId="3" borderId="5" xfId="0" applyFont="1" applyFill="1" applyBorder="1" applyAlignment="1">
      <alignment horizontal="center"/>
    </xf>
    <xf numFmtId="0" fontId="5" fillId="3" borderId="5" xfId="0" applyFont="1" applyFill="1" applyBorder="1" applyAlignment="1" applyProtection="1">
      <alignment vertical="center"/>
      <protection locked="0"/>
    </xf>
    <xf numFmtId="0" fontId="5" fillId="3" borderId="12" xfId="0" applyFont="1" applyFill="1" applyBorder="1" applyAlignment="1" applyProtection="1">
      <alignment vertical="center"/>
      <protection locked="0"/>
    </xf>
    <xf numFmtId="165" fontId="5" fillId="0" borderId="13" xfId="0" applyNumberFormat="1" applyFont="1" applyBorder="1" applyAlignment="1">
      <alignment vertical="center"/>
    </xf>
    <xf numFmtId="165" fontId="5" fillId="0" borderId="4" xfId="1" applyFont="1" applyFill="1" applyBorder="1" applyAlignment="1" applyProtection="1">
      <alignment horizontal="right" vertical="center"/>
    </xf>
    <xf numFmtId="164" fontId="5" fillId="0" borderId="4" xfId="3" applyFont="1" applyBorder="1" applyProtection="1"/>
    <xf numFmtId="0" fontId="8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wrapText="1"/>
    </xf>
    <xf numFmtId="0" fontId="8" fillId="5" borderId="5" xfId="0" applyFont="1" applyFill="1" applyBorder="1" applyAlignment="1" applyProtection="1">
      <alignment horizontal="center" vertical="center"/>
      <protection locked="0"/>
    </xf>
    <xf numFmtId="0" fontId="12" fillId="0" borderId="0" xfId="0" applyFont="1" applyAlignment="1">
      <alignment vertical="center" wrapText="1"/>
    </xf>
    <xf numFmtId="0" fontId="11" fillId="4" borderId="0" xfId="0" applyFont="1" applyFill="1" applyAlignment="1">
      <alignment vertical="top"/>
    </xf>
    <xf numFmtId="0" fontId="5" fillId="4" borderId="0" xfId="0" applyFont="1" applyFill="1" applyAlignment="1">
      <alignment wrapText="1"/>
    </xf>
    <xf numFmtId="0" fontId="9" fillId="4" borderId="0" xfId="0" applyFont="1" applyFill="1" applyAlignment="1">
      <alignment vertical="center"/>
    </xf>
    <xf numFmtId="0" fontId="5" fillId="4" borderId="0" xfId="0" applyFont="1" applyFill="1"/>
    <xf numFmtId="0" fontId="5" fillId="4" borderId="2" xfId="0" applyFont="1" applyFill="1" applyBorder="1" applyAlignment="1" applyProtection="1">
      <alignment horizontal="left"/>
      <protection locked="0"/>
    </xf>
    <xf numFmtId="0" fontId="0" fillId="4" borderId="0" xfId="0" applyFill="1" applyAlignment="1" applyProtection="1">
      <alignment horizontal="left"/>
      <protection locked="0"/>
    </xf>
    <xf numFmtId="0" fontId="0" fillId="4" borderId="0" xfId="0" applyFill="1" applyProtection="1">
      <protection locked="0"/>
    </xf>
    <xf numFmtId="0" fontId="5" fillId="4" borderId="2" xfId="0" applyFont="1" applyFill="1" applyBorder="1" applyAlignment="1" applyProtection="1">
      <alignment horizontal="left" vertical="center"/>
      <protection locked="0"/>
    </xf>
    <xf numFmtId="0" fontId="0" fillId="4" borderId="0" xfId="0" applyFill="1" applyAlignment="1" applyProtection="1">
      <alignment horizontal="left" vertical="center"/>
      <protection locked="0"/>
    </xf>
    <xf numFmtId="0" fontId="5" fillId="0" borderId="0" xfId="0" applyFont="1" applyAlignment="1">
      <alignment horizontal="right"/>
    </xf>
    <xf numFmtId="167" fontId="5" fillId="0" borderId="2" xfId="0" applyNumberFormat="1" applyFont="1" applyBorder="1" applyAlignment="1" applyProtection="1">
      <alignment horizontal="left"/>
      <protection locked="0"/>
    </xf>
    <xf numFmtId="0" fontId="5" fillId="0" borderId="1" xfId="0" applyFont="1" applyBorder="1" applyAlignment="1" applyProtection="1">
      <alignment horizontal="left"/>
      <protection locked="0"/>
    </xf>
    <xf numFmtId="166" fontId="5" fillId="5" borderId="20" xfId="1" applyNumberFormat="1" applyFont="1" applyFill="1" applyBorder="1" applyAlignment="1" applyProtection="1">
      <alignment horizontal="center" vertical="center" wrapText="1"/>
      <protection locked="0"/>
    </xf>
    <xf numFmtId="166" fontId="5" fillId="5" borderId="21" xfId="1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2" xfId="0" applyFont="1" applyBorder="1" applyAlignment="1" applyProtection="1">
      <alignment horizontal="left"/>
      <protection locked="0"/>
    </xf>
    <xf numFmtId="14" fontId="5" fillId="0" borderId="1" xfId="0" applyNumberFormat="1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5" fillId="0" borderId="2" xfId="0" applyFont="1" applyBorder="1"/>
    <xf numFmtId="0" fontId="9" fillId="5" borderId="20" xfId="0" applyFont="1" applyFill="1" applyBorder="1" applyAlignment="1" applyProtection="1">
      <alignment vertical="center"/>
      <protection locked="0"/>
    </xf>
    <xf numFmtId="0" fontId="9" fillId="5" borderId="1" xfId="0" applyFont="1" applyFill="1" applyBorder="1" applyAlignment="1" applyProtection="1">
      <alignment vertical="center"/>
      <protection locked="0"/>
    </xf>
    <xf numFmtId="0" fontId="9" fillId="5" borderId="21" xfId="0" applyFont="1" applyFill="1" applyBorder="1" applyAlignment="1" applyProtection="1">
      <alignment vertical="center"/>
      <protection locked="0"/>
    </xf>
    <xf numFmtId="0" fontId="5" fillId="0" borderId="1" xfId="0" applyFont="1" applyBorder="1"/>
    <xf numFmtId="0" fontId="5" fillId="0" borderId="2" xfId="0" applyFont="1" applyBorder="1" applyProtection="1">
      <protection locked="0"/>
    </xf>
    <xf numFmtId="0" fontId="5" fillId="0" borderId="20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/>
      <protection locked="0"/>
    </xf>
    <xf numFmtId="15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5">
    <dxf>
      <border outline="0">
        <top style="thin">
          <color theme="9" tint="0.39997558519241921"/>
        </top>
      </border>
    </dxf>
    <dxf>
      <border outline="0">
        <bottom style="thin">
          <color theme="9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alignment horizontal="left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ustomXml" Target="../ink/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25</xdr:row>
      <xdr:rowOff>218880</xdr:rowOff>
    </xdr:from>
    <xdr:to>
      <xdr:col>7</xdr:col>
      <xdr:colOff>360</xdr:colOff>
      <xdr:row>25</xdr:row>
      <xdr:rowOff>219240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3" name="Ink 2">
              <a:extLst>
                <a:ext uri="{FF2B5EF4-FFF2-40B4-BE49-F238E27FC236}">
                  <a16:creationId xmlns:a16="http://schemas.microsoft.com/office/drawing/2014/main" id="{6DE4D5F6-3BBA-4969-933A-587AC6610860}"/>
                </a:ext>
              </a:extLst>
            </xdr14:cNvPr>
            <xdr14:cNvContentPartPr/>
          </xdr14:nvContentPartPr>
          <xdr14:nvPr macro=""/>
          <xdr14:xfrm>
            <a:off x="10591200" y="8105580"/>
            <a:ext cx="360" cy="360"/>
          </xdr14:xfrm>
        </xdr:contentPart>
      </mc:Choice>
      <mc:Fallback xmlns="">
        <xdr:pic>
          <xdr:nvPicPr>
            <xdr:cNvPr id="3" name="Ink 2">
              <a:extLst>
                <a:ext uri="{FF2B5EF4-FFF2-40B4-BE49-F238E27FC236}">
                  <a16:creationId xmlns:a16="http://schemas.microsoft.com/office/drawing/2014/main" id="{6DE4D5F6-3BBA-4969-933A-587AC6610860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0582560" y="8096940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3-23T02:54:12.82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24575,'0'0'-8191</inkml:trace>
</inkml: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8FD9EC9-1F3A-4037-92F0-C0718EAAAF5A}" name="Table2_2" displayName="Table2_2" ref="A1:B34" totalsRowShown="0">
  <autoFilter ref="A1:B34" xr:uid="{5E6849FE-7C39-4DA4-816A-84AF12266C98}"/>
  <sortState xmlns:xlrd2="http://schemas.microsoft.com/office/spreadsheetml/2017/richdata2" ref="A2:B34">
    <sortCondition ref="A2:A34"/>
  </sortState>
  <tableColumns count="2">
    <tableColumn id="1" xr3:uid="{A38D407A-0CE7-49EC-A4B7-DEC59FEFF724}" name="Column1" dataDxfId="4"/>
    <tableColumn id="2" xr3:uid="{18B1FBE9-7891-4880-9EEB-421A8F41DD05}" name="Column2" dataDxfId="3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95B61DE-8911-42CF-82C3-2D1B88F41CD9}" name="Table2_EMP" displayName="Table2_EMP" ref="E1:F25" totalsRowShown="0" headerRowDxfId="2" headerRowBorderDxfId="1" tableBorderDxfId="0">
  <autoFilter ref="E1:F25" xr:uid="{F95B61DE-8911-42CF-82C3-2D1B88F41CD9}"/>
  <sortState xmlns:xlrd2="http://schemas.microsoft.com/office/spreadsheetml/2017/richdata2" ref="E2:F25">
    <sortCondition ref="E20:E25"/>
  </sortState>
  <tableColumns count="2">
    <tableColumn id="1" xr3:uid="{ADABD6E0-2F04-4535-A6B5-C3B481E864A6}" name="Pay To"/>
    <tableColumn id="2" xr3:uid="{7E4EAE6E-4C09-41A8-8301-5AD20D4B7404}" name="%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AE47"/>
  <sheetViews>
    <sheetView tabSelected="1" showWhiteSpace="0" zoomScaleNormal="100" zoomScaleSheetLayoutView="90" workbookViewId="0">
      <selection activeCell="A14" sqref="A14"/>
    </sheetView>
  </sheetViews>
  <sheetFormatPr defaultColWidth="9.140625" defaultRowHeight="12.75"/>
  <cols>
    <col min="1" max="1" width="23.7109375" style="19" customWidth="1"/>
    <col min="2" max="2" width="13" style="19" customWidth="1"/>
    <col min="3" max="4" width="12.5703125" style="19" customWidth="1"/>
    <col min="5" max="5" width="28.5703125" style="19" customWidth="1"/>
    <col min="6" max="6" width="29.5703125" style="19" customWidth="1"/>
    <col min="7" max="7" width="14.7109375" style="20" customWidth="1"/>
    <col min="8" max="29" width="9.140625" style="19"/>
    <col min="30" max="30" width="13" style="19" customWidth="1"/>
    <col min="31" max="31" width="68.28515625" style="19" bestFit="1" customWidth="1"/>
    <col min="32" max="16384" width="9.140625" style="19"/>
  </cols>
  <sheetData>
    <row r="1" spans="1:31" s="13" customFormat="1" ht="25.5" customHeight="1">
      <c r="A1" s="12" t="s">
        <v>0</v>
      </c>
      <c r="B1" s="71"/>
      <c r="C1" s="71"/>
      <c r="D1" s="71"/>
      <c r="E1" s="71"/>
      <c r="G1" s="50"/>
      <c r="AD1" s="14"/>
      <c r="AE1" s="14"/>
    </row>
    <row r="2" spans="1:31" s="13" customFormat="1" ht="25.5" customHeight="1">
      <c r="A2" s="12" t="s">
        <v>1</v>
      </c>
      <c r="B2" s="64"/>
      <c r="C2" s="64"/>
      <c r="D2" s="64"/>
      <c r="E2" s="64"/>
      <c r="F2" s="12" t="s">
        <v>4</v>
      </c>
      <c r="G2" s="15">
        <f ca="1">TODAY()</f>
        <v>46054</v>
      </c>
      <c r="AD2" s="14"/>
      <c r="AE2" s="16"/>
    </row>
    <row r="3" spans="1:31" s="13" customFormat="1" ht="25.5" customHeight="1">
      <c r="A3" s="12" t="s">
        <v>2</v>
      </c>
      <c r="B3" s="64"/>
      <c r="C3" s="64"/>
      <c r="D3" s="64"/>
      <c r="E3" s="64"/>
      <c r="AD3" s="14"/>
      <c r="AE3" s="16"/>
    </row>
    <row r="4" spans="1:31" s="13" customFormat="1" ht="25.5" customHeight="1">
      <c r="A4" s="12" t="s">
        <v>3</v>
      </c>
      <c r="B4" s="64"/>
      <c r="C4" s="64"/>
      <c r="D4" s="64"/>
      <c r="E4" s="12" t="s">
        <v>5</v>
      </c>
      <c r="F4" s="63"/>
      <c r="G4" s="17"/>
      <c r="AD4" s="14"/>
      <c r="AE4" s="16"/>
    </row>
    <row r="5" spans="1:31" ht="30" customHeight="1">
      <c r="A5" s="70" t="s">
        <v>21</v>
      </c>
      <c r="B5" s="70"/>
      <c r="C5" s="70"/>
      <c r="D5" s="70"/>
      <c r="E5" s="70"/>
      <c r="F5" s="70"/>
      <c r="G5" s="70"/>
      <c r="AD5" s="14"/>
      <c r="AE5" s="16"/>
    </row>
    <row r="6" spans="1:31" ht="25.5" customHeight="1">
      <c r="A6" s="21" t="s">
        <v>19</v>
      </c>
      <c r="B6" s="75" t="s">
        <v>25</v>
      </c>
      <c r="C6" s="76"/>
      <c r="D6" s="76"/>
      <c r="E6" s="76"/>
      <c r="F6" s="77"/>
      <c r="G6" s="22"/>
      <c r="AD6" s="14"/>
      <c r="AE6" s="16"/>
    </row>
    <row r="7" spans="1:31" ht="15.75">
      <c r="A7" s="18"/>
      <c r="AD7" s="23"/>
      <c r="AE7" s="24"/>
    </row>
    <row r="8" spans="1:31" ht="24" customHeight="1">
      <c r="A8" s="52" t="s">
        <v>123</v>
      </c>
      <c r="B8" s="21" t="s">
        <v>14</v>
      </c>
      <c r="C8" s="65"/>
      <c r="D8" s="66"/>
      <c r="E8" s="25" t="s">
        <v>15</v>
      </c>
      <c r="F8" s="26"/>
      <c r="G8" s="27">
        <f>F8*(C8+G9+G10)</f>
        <v>0</v>
      </c>
      <c r="AD8" s="14"/>
      <c r="AE8" s="16"/>
    </row>
    <row r="9" spans="1:31" ht="21" customHeight="1">
      <c r="E9" s="25" t="s">
        <v>16</v>
      </c>
      <c r="F9" s="28"/>
      <c r="G9" s="29">
        <f>F9*C8</f>
        <v>0</v>
      </c>
      <c r="AD9" s="14"/>
      <c r="AE9" s="16"/>
    </row>
    <row r="10" spans="1:31" ht="21" customHeight="1">
      <c r="B10" s="49" t="s">
        <v>113</v>
      </c>
      <c r="C10" s="51"/>
      <c r="D10" s="32"/>
      <c r="E10" s="25" t="s">
        <v>17</v>
      </c>
      <c r="F10" s="33">
        <f>VLOOKUP(B6,Table2_EMP[],2,FALSE)%</f>
        <v>0</v>
      </c>
      <c r="G10" s="29">
        <f>F10*C8</f>
        <v>0</v>
      </c>
      <c r="AD10" s="23"/>
      <c r="AE10" s="24"/>
    </row>
    <row r="11" spans="1:31" ht="21" customHeight="1" thickBot="1">
      <c r="B11" s="30"/>
      <c r="C11" s="31"/>
      <c r="D11" s="32"/>
      <c r="F11" s="21" t="s">
        <v>18</v>
      </c>
      <c r="G11" s="34">
        <f>SUM(G8:G10)+C8</f>
        <v>0</v>
      </c>
      <c r="AD11" s="14"/>
      <c r="AE11" s="16"/>
    </row>
    <row r="12" spans="1:31" ht="12.75" customHeight="1" thickTop="1" thickBot="1">
      <c r="AD12" s="14"/>
      <c r="AE12" s="16"/>
    </row>
    <row r="13" spans="1:31" s="38" customFormat="1" ht="16.5" thickBot="1">
      <c r="A13" s="35" t="s">
        <v>6</v>
      </c>
      <c r="B13" s="36" t="s">
        <v>24</v>
      </c>
      <c r="C13" s="36" t="s">
        <v>11</v>
      </c>
      <c r="D13" s="68" t="s">
        <v>7</v>
      </c>
      <c r="E13" s="69"/>
      <c r="F13" s="36" t="s">
        <v>27</v>
      </c>
      <c r="G13" s="37" t="s">
        <v>26</v>
      </c>
      <c r="AD13" s="14"/>
      <c r="AE13" s="16"/>
    </row>
    <row r="14" spans="1:31" s="38" customFormat="1" ht="18" customHeight="1">
      <c r="A14" s="82"/>
      <c r="B14" s="39"/>
      <c r="C14" s="40">
        <f t="shared" ref="C14:C36" si="0">$G$11*B14</f>
        <v>0</v>
      </c>
      <c r="D14" s="67"/>
      <c r="E14" s="67"/>
      <c r="F14" s="41" t="s">
        <v>25</v>
      </c>
      <c r="G14" s="42" t="str">
        <f>VLOOKUP(F14,Table2_2[],2,FALSE)</f>
        <v>-</v>
      </c>
      <c r="AD14" s="14"/>
      <c r="AE14" s="16"/>
    </row>
    <row r="15" spans="1:31" s="38" customFormat="1" ht="18" customHeight="1">
      <c r="A15" s="82"/>
      <c r="B15" s="39"/>
      <c r="C15" s="40">
        <f t="shared" si="0"/>
        <v>0</v>
      </c>
      <c r="D15" s="67"/>
      <c r="E15" s="67"/>
      <c r="F15" s="41" t="s">
        <v>25</v>
      </c>
      <c r="G15" s="42" t="str">
        <f>VLOOKUP(F15,Table2_2[],2,FALSE)</f>
        <v>-</v>
      </c>
      <c r="AD15" s="14"/>
      <c r="AE15" s="16"/>
    </row>
    <row r="16" spans="1:31" s="38" customFormat="1" ht="18" customHeight="1">
      <c r="A16" s="82"/>
      <c r="B16" s="39"/>
      <c r="C16" s="40">
        <f t="shared" si="0"/>
        <v>0</v>
      </c>
      <c r="D16" s="67"/>
      <c r="E16" s="67"/>
      <c r="F16" s="41" t="s">
        <v>25</v>
      </c>
      <c r="G16" s="42" t="str">
        <f>VLOOKUP(F16,Table2_2[],2,FALSE)</f>
        <v>-</v>
      </c>
      <c r="AD16" s="14"/>
      <c r="AE16" s="16"/>
    </row>
    <row r="17" spans="1:31" s="38" customFormat="1" ht="18" customHeight="1">
      <c r="A17" s="83"/>
      <c r="B17" s="39"/>
      <c r="C17" s="40">
        <f t="shared" si="0"/>
        <v>0</v>
      </c>
      <c r="D17" s="67"/>
      <c r="E17" s="67"/>
      <c r="F17" s="41" t="s">
        <v>25</v>
      </c>
      <c r="G17" s="42" t="str">
        <f>VLOOKUP(F17,Table2_2[],2,FALSE)</f>
        <v>-</v>
      </c>
      <c r="AD17" s="23"/>
      <c r="AE17" s="24"/>
    </row>
    <row r="18" spans="1:31" s="38" customFormat="1" ht="18" customHeight="1">
      <c r="A18" s="83"/>
      <c r="B18" s="39"/>
      <c r="C18" s="40">
        <f t="shared" si="0"/>
        <v>0</v>
      </c>
      <c r="D18" s="67"/>
      <c r="E18" s="67"/>
      <c r="F18" s="41" t="s">
        <v>25</v>
      </c>
      <c r="G18" s="42" t="str">
        <f>VLOOKUP(F18,Table2_2[],2,FALSE)</f>
        <v>-</v>
      </c>
      <c r="AD18" s="14"/>
      <c r="AE18" s="16"/>
    </row>
    <row r="19" spans="1:31" s="38" customFormat="1" ht="18" customHeight="1">
      <c r="A19" s="83"/>
      <c r="B19" s="39"/>
      <c r="C19" s="40">
        <f t="shared" si="0"/>
        <v>0</v>
      </c>
      <c r="D19" s="67"/>
      <c r="E19" s="67"/>
      <c r="F19" s="41" t="s">
        <v>25</v>
      </c>
      <c r="G19" s="42" t="str">
        <f>VLOOKUP(F19,Table2_2[],2,FALSE)</f>
        <v>-</v>
      </c>
      <c r="AD19" s="14"/>
      <c r="AE19" s="16"/>
    </row>
    <row r="20" spans="1:31" s="38" customFormat="1" ht="18" customHeight="1">
      <c r="A20" s="83"/>
      <c r="B20" s="39"/>
      <c r="C20" s="40">
        <f t="shared" si="0"/>
        <v>0</v>
      </c>
      <c r="D20" s="67"/>
      <c r="E20" s="67"/>
      <c r="F20" s="41" t="s">
        <v>25</v>
      </c>
      <c r="G20" s="42" t="str">
        <f>VLOOKUP(F20,Table2_2[],2,FALSE)</f>
        <v>-</v>
      </c>
      <c r="AD20" s="14"/>
      <c r="AE20" s="16"/>
    </row>
    <row r="21" spans="1:31" s="38" customFormat="1" ht="18" customHeight="1">
      <c r="A21" s="83"/>
      <c r="B21" s="39"/>
      <c r="C21" s="40">
        <f t="shared" si="0"/>
        <v>0</v>
      </c>
      <c r="D21" s="67"/>
      <c r="E21" s="67"/>
      <c r="F21" s="41" t="s">
        <v>25</v>
      </c>
      <c r="G21" s="42" t="str">
        <f>VLOOKUP(F21,Table2_2[],2,FALSE)</f>
        <v>-</v>
      </c>
      <c r="AD21" s="14"/>
      <c r="AE21" s="16"/>
    </row>
    <row r="22" spans="1:31" s="38" customFormat="1" ht="18" customHeight="1">
      <c r="A22" s="83"/>
      <c r="B22" s="39"/>
      <c r="C22" s="40">
        <f t="shared" si="0"/>
        <v>0</v>
      </c>
      <c r="D22" s="67"/>
      <c r="E22" s="67"/>
      <c r="F22" s="41" t="s">
        <v>25</v>
      </c>
      <c r="G22" s="42" t="str">
        <f>VLOOKUP(F22,Table2_2[],2,FALSE)</f>
        <v>-</v>
      </c>
      <c r="AD22" s="14"/>
      <c r="AE22" s="16"/>
    </row>
    <row r="23" spans="1:31" s="38" customFormat="1" ht="18" customHeight="1">
      <c r="A23" s="83"/>
      <c r="B23" s="39"/>
      <c r="C23" s="40">
        <f t="shared" si="0"/>
        <v>0</v>
      </c>
      <c r="D23" s="67"/>
      <c r="E23" s="67"/>
      <c r="F23" s="41" t="s">
        <v>25</v>
      </c>
      <c r="G23" s="42" t="str">
        <f>VLOOKUP(F23,Table2_2[],2,FALSE)</f>
        <v>-</v>
      </c>
      <c r="AD23" s="14"/>
      <c r="AE23" s="16"/>
    </row>
    <row r="24" spans="1:31" s="38" customFormat="1" ht="18" customHeight="1">
      <c r="A24" s="83"/>
      <c r="B24" s="39"/>
      <c r="C24" s="40">
        <f t="shared" si="0"/>
        <v>0</v>
      </c>
      <c r="D24" s="67"/>
      <c r="E24" s="67"/>
      <c r="F24" s="41" t="s">
        <v>25</v>
      </c>
      <c r="G24" s="42" t="str">
        <f>VLOOKUP(F24,Table2_2[],2,FALSE)</f>
        <v>-</v>
      </c>
      <c r="AD24" s="14"/>
      <c r="AE24" s="16"/>
    </row>
    <row r="25" spans="1:31" s="38" customFormat="1" ht="18" customHeight="1">
      <c r="A25" s="83"/>
      <c r="B25" s="39"/>
      <c r="C25" s="40">
        <f t="shared" si="0"/>
        <v>0</v>
      </c>
      <c r="D25" s="80"/>
      <c r="E25" s="81"/>
      <c r="F25" s="41" t="s">
        <v>25</v>
      </c>
      <c r="G25" s="42" t="str">
        <f>VLOOKUP(F25,Table2_2[],2,FALSE)</f>
        <v>-</v>
      </c>
      <c r="AD25" s="14"/>
      <c r="AE25" s="16"/>
    </row>
    <row r="26" spans="1:31" s="38" customFormat="1" ht="18" customHeight="1">
      <c r="A26" s="83"/>
      <c r="B26" s="39"/>
      <c r="C26" s="40">
        <f t="shared" si="0"/>
        <v>0</v>
      </c>
      <c r="D26" s="80"/>
      <c r="E26" s="81"/>
      <c r="F26" s="41" t="s">
        <v>25</v>
      </c>
      <c r="G26" s="42" t="str">
        <f>VLOOKUP(F26,Table2_2[],2,FALSE)</f>
        <v>-</v>
      </c>
      <c r="AD26" s="14"/>
      <c r="AE26" s="16"/>
    </row>
    <row r="27" spans="1:31" s="38" customFormat="1" ht="18" customHeight="1">
      <c r="A27" s="83"/>
      <c r="B27" s="39"/>
      <c r="C27" s="40">
        <f t="shared" si="0"/>
        <v>0</v>
      </c>
      <c r="D27" s="80"/>
      <c r="E27" s="81"/>
      <c r="F27" s="41" t="s">
        <v>25</v>
      </c>
      <c r="G27" s="42" t="str">
        <f>VLOOKUP(F27,Table2_2[],2,FALSE)</f>
        <v>-</v>
      </c>
      <c r="AD27" s="14"/>
      <c r="AE27" s="16"/>
    </row>
    <row r="28" spans="1:31" s="38" customFormat="1" ht="18" customHeight="1">
      <c r="A28" s="83"/>
      <c r="B28" s="39"/>
      <c r="C28" s="40">
        <f t="shared" si="0"/>
        <v>0</v>
      </c>
      <c r="D28" s="67"/>
      <c r="E28" s="67"/>
      <c r="F28" s="41" t="s">
        <v>25</v>
      </c>
      <c r="G28" s="42" t="str">
        <f>VLOOKUP(F28,Table2_2[],2,FALSE)</f>
        <v>-</v>
      </c>
      <c r="AD28" s="14"/>
      <c r="AE28" s="16"/>
    </row>
    <row r="29" spans="1:31" s="38" customFormat="1" ht="18" customHeight="1">
      <c r="A29" s="83"/>
      <c r="B29" s="39"/>
      <c r="C29" s="40">
        <f t="shared" si="0"/>
        <v>0</v>
      </c>
      <c r="D29" s="67"/>
      <c r="E29" s="67"/>
      <c r="F29" s="41" t="s">
        <v>25</v>
      </c>
      <c r="G29" s="42" t="str">
        <f>VLOOKUP(F29,Table2_2[],2,FALSE)</f>
        <v>-</v>
      </c>
      <c r="AD29" s="14"/>
      <c r="AE29" s="16"/>
    </row>
    <row r="30" spans="1:31" s="38" customFormat="1" ht="18" customHeight="1">
      <c r="A30" s="84"/>
      <c r="B30" s="43"/>
      <c r="C30" s="40">
        <f t="shared" si="0"/>
        <v>0</v>
      </c>
      <c r="D30" s="67"/>
      <c r="E30" s="67"/>
      <c r="F30" s="41" t="s">
        <v>25</v>
      </c>
      <c r="G30" s="42" t="str">
        <f>VLOOKUP(F30,Table2_2[],2,FALSE)</f>
        <v>-</v>
      </c>
    </row>
    <row r="31" spans="1:31" s="38" customFormat="1" ht="18" customHeight="1">
      <c r="A31" s="84"/>
      <c r="B31" s="43"/>
      <c r="C31" s="40">
        <f t="shared" si="0"/>
        <v>0</v>
      </c>
      <c r="D31" s="67"/>
      <c r="E31" s="67"/>
      <c r="F31" s="41" t="s">
        <v>25</v>
      </c>
      <c r="G31" s="42" t="str">
        <f>VLOOKUP(F31,Table2_2[],2,FALSE)</f>
        <v>-</v>
      </c>
    </row>
    <row r="32" spans="1:31" s="38" customFormat="1" ht="18" customHeight="1">
      <c r="A32" s="84"/>
      <c r="B32" s="43"/>
      <c r="C32" s="40">
        <f t="shared" si="0"/>
        <v>0</v>
      </c>
      <c r="D32" s="67"/>
      <c r="E32" s="67"/>
      <c r="F32" s="41" t="s">
        <v>25</v>
      </c>
      <c r="G32" s="42" t="str">
        <f>VLOOKUP(F32,Table2_2[],2,FALSE)</f>
        <v>-</v>
      </c>
    </row>
    <row r="33" spans="1:7" ht="12.75" customHeight="1">
      <c r="A33" s="84"/>
      <c r="B33" s="43"/>
      <c r="C33" s="40">
        <f t="shared" si="0"/>
        <v>0</v>
      </c>
      <c r="D33" s="67"/>
      <c r="E33" s="67"/>
      <c r="F33" s="41" t="s">
        <v>25</v>
      </c>
      <c r="G33" s="42" t="str">
        <f>VLOOKUP(F33,Table2_2[],2,FALSE)</f>
        <v>-</v>
      </c>
    </row>
    <row r="34" spans="1:7" ht="18" customHeight="1">
      <c r="A34" s="84"/>
      <c r="B34" s="43"/>
      <c r="C34" s="40">
        <f t="shared" si="0"/>
        <v>0</v>
      </c>
      <c r="D34" s="67"/>
      <c r="E34" s="67"/>
      <c r="F34" s="41" t="s">
        <v>25</v>
      </c>
      <c r="G34" s="42" t="str">
        <f>VLOOKUP(F34,Table2_2[],2,FALSE)</f>
        <v>-</v>
      </c>
    </row>
    <row r="35" spans="1:7" ht="12.75" customHeight="1">
      <c r="A35" s="84"/>
      <c r="B35" s="43"/>
      <c r="C35" s="40">
        <f t="shared" si="0"/>
        <v>0</v>
      </c>
      <c r="D35" s="67"/>
      <c r="E35" s="67"/>
      <c r="F35" s="41" t="s">
        <v>25</v>
      </c>
      <c r="G35" s="42" t="str">
        <f>VLOOKUP(F35,Table2_2[],2,FALSE)</f>
        <v>-</v>
      </c>
    </row>
    <row r="36" spans="1:7" s="13" customFormat="1" ht="25.5" customHeight="1" thickBot="1">
      <c r="A36" s="85"/>
      <c r="B36" s="44"/>
      <c r="C36" s="45">
        <f t="shared" si="0"/>
        <v>0</v>
      </c>
      <c r="D36" s="67"/>
      <c r="E36" s="67"/>
      <c r="F36" s="41" t="s">
        <v>25</v>
      </c>
      <c r="G36" s="42" t="str">
        <f>VLOOKUP(F36,Table2_2[],2,FALSE)</f>
        <v>-</v>
      </c>
    </row>
    <row r="37" spans="1:7" s="13" customFormat="1" ht="25.5" customHeight="1">
      <c r="A37" s="19"/>
      <c r="B37" s="19"/>
      <c r="C37" s="19"/>
      <c r="D37" s="19"/>
      <c r="E37" s="19"/>
      <c r="F37" s="19"/>
      <c r="G37" s="20"/>
    </row>
    <row r="38" spans="1:7" s="13" customFormat="1" ht="25.5" customHeight="1" thickBot="1">
      <c r="A38" s="21" t="s">
        <v>12</v>
      </c>
      <c r="B38" s="46">
        <f>SUM(B14:B36)</f>
        <v>0</v>
      </c>
      <c r="C38" s="46">
        <f>SUM(C14:C36)</f>
        <v>0</v>
      </c>
      <c r="D38" s="38"/>
      <c r="E38" s="19"/>
      <c r="F38" s="12" t="s">
        <v>22</v>
      </c>
      <c r="G38" s="47">
        <f>C38</f>
        <v>0</v>
      </c>
    </row>
    <row r="39" spans="1:7" s="13" customFormat="1" ht="25.5" customHeight="1" thickTop="1">
      <c r="A39" s="48"/>
      <c r="B39" s="19"/>
      <c r="C39" s="19"/>
      <c r="D39" s="19"/>
      <c r="E39" s="19"/>
      <c r="F39" s="48"/>
      <c r="G39" s="20"/>
    </row>
    <row r="40" spans="1:7" s="13" customFormat="1" ht="25.5" customHeight="1">
      <c r="A40" s="62" t="s">
        <v>122</v>
      </c>
      <c r="B40" s="79"/>
      <c r="C40" s="79"/>
      <c r="D40" s="79"/>
      <c r="F40" s="53" t="s">
        <v>118</v>
      </c>
      <c r="G40" s="54"/>
    </row>
    <row r="41" spans="1:7" s="13" customFormat="1" ht="19.5" customHeight="1">
      <c r="A41" s="62" t="s">
        <v>8</v>
      </c>
      <c r="B41" s="73"/>
      <c r="C41" s="73"/>
      <c r="D41" s="73"/>
      <c r="E41" s="62" t="s">
        <v>121</v>
      </c>
      <c r="F41" s="57"/>
      <c r="G41" s="58"/>
    </row>
    <row r="42" spans="1:7" s="13" customFormat="1" ht="15.75" customHeight="1">
      <c r="A42" s="62"/>
      <c r="F42" s="56"/>
      <c r="G42" s="54"/>
    </row>
    <row r="43" spans="1:7" s="13" customFormat="1" ht="25.5" customHeight="1">
      <c r="A43" s="62" t="s">
        <v>9</v>
      </c>
      <c r="B43" s="79"/>
      <c r="C43" s="79"/>
      <c r="D43" s="79"/>
      <c r="E43" s="62" t="s">
        <v>120</v>
      </c>
      <c r="F43" s="57"/>
      <c r="G43" s="59"/>
    </row>
    <row r="44" spans="1:7" ht="18" customHeight="1">
      <c r="A44" s="62" t="s">
        <v>8</v>
      </c>
      <c r="B44" s="72"/>
      <c r="C44" s="73"/>
      <c r="D44" s="73"/>
      <c r="E44" s="62"/>
      <c r="F44" s="55"/>
      <c r="G44" s="55"/>
    </row>
    <row r="45" spans="1:7" ht="13.5" customHeight="1">
      <c r="A45" s="62"/>
      <c r="B45" s="13"/>
      <c r="C45" s="13"/>
      <c r="D45" s="13"/>
      <c r="E45" s="62"/>
      <c r="F45" s="55"/>
      <c r="G45" s="55"/>
    </row>
    <row r="46" spans="1:7" ht="21.75" customHeight="1">
      <c r="A46" s="62" t="s">
        <v>23</v>
      </c>
      <c r="B46" s="74"/>
      <c r="C46" s="74"/>
      <c r="D46" s="74"/>
      <c r="E46" s="62" t="s">
        <v>10</v>
      </c>
      <c r="F46" s="60"/>
      <c r="G46" s="61"/>
    </row>
    <row r="47" spans="1:7" ht="19.5" customHeight="1">
      <c r="A47" s="62" t="s">
        <v>8</v>
      </c>
      <c r="B47" s="78"/>
      <c r="C47" s="78"/>
      <c r="D47" s="78"/>
      <c r="E47" s="13"/>
      <c r="F47" s="55"/>
      <c r="G47" s="54"/>
    </row>
  </sheetData>
  <sheetProtection algorithmName="SHA-512" hashValue="pesika8B3Zaf7sY8Y8l4DLTrg7WXoXj6PAO+1m0drjddV2aZSLDu5FQvLkz18bMWUawx5fqHl0ptbEYmqBfwyQ==" saltValue="EogvpNtGizk9lNB2EtUDoA==" spinCount="100000" sheet="1" selectLockedCells="1"/>
  <mergeCells count="37">
    <mergeCell ref="B47:D47"/>
    <mergeCell ref="B40:D40"/>
    <mergeCell ref="B41:D41"/>
    <mergeCell ref="B43:D43"/>
    <mergeCell ref="D14:E14"/>
    <mergeCell ref="D35:E35"/>
    <mergeCell ref="D36:E36"/>
    <mergeCell ref="D30:E30"/>
    <mergeCell ref="D28:E28"/>
    <mergeCell ref="D29:E29"/>
    <mergeCell ref="D17:E17"/>
    <mergeCell ref="D18:E18"/>
    <mergeCell ref="D25:E25"/>
    <mergeCell ref="D26:E26"/>
    <mergeCell ref="D27:E27"/>
    <mergeCell ref="B1:E1"/>
    <mergeCell ref="B2:E2"/>
    <mergeCell ref="B3:E3"/>
    <mergeCell ref="B44:D44"/>
    <mergeCell ref="B46:D46"/>
    <mergeCell ref="B6:F6"/>
    <mergeCell ref="D31:E31"/>
    <mergeCell ref="D32:E32"/>
    <mergeCell ref="D33:E33"/>
    <mergeCell ref="D34:E34"/>
    <mergeCell ref="D15:E15"/>
    <mergeCell ref="D16:E16"/>
    <mergeCell ref="D21:E21"/>
    <mergeCell ref="D22:E22"/>
    <mergeCell ref="D23:E23"/>
    <mergeCell ref="D24:E24"/>
    <mergeCell ref="B4:D4"/>
    <mergeCell ref="C8:D8"/>
    <mergeCell ref="D19:E19"/>
    <mergeCell ref="D20:E20"/>
    <mergeCell ref="D13:E13"/>
    <mergeCell ref="A5:G5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75" orientation="portrait" r:id="rId1"/>
  <headerFooter>
    <oddHeader>&amp;C&amp;"Figtree,Bold"&amp;18ONA7 Salary Replacement Form - 2026</oddHeader>
    <oddFooter>&amp;R&amp;"Arial,Regular"&amp;9Revised January 2025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9BC428B5-83B0-4770-89D0-A983EAF0A435}">
          <x14:formula1>
            <xm:f>Table2!$I$2:$I$4</xm:f>
          </x14:formula1>
          <xm:sqref>C10</xm:sqref>
        </x14:dataValidation>
        <x14:dataValidation type="list" allowBlank="1" showInputMessage="1" showErrorMessage="1" xr:uid="{47366F64-58F4-4AE1-98E7-8FC7897F4632}">
          <x14:formula1>
            <xm:f>Table2!#REF!</xm:f>
          </x14:formula1>
          <xm:sqref>C11</xm:sqref>
        </x14:dataValidation>
        <x14:dataValidation type="list" showInputMessage="1" showErrorMessage="1" promptTitle="Select Payee" xr:uid="{CF80F596-3366-4933-A0FA-B779669D085A}">
          <x14:formula1>
            <xm:f>Table2!$E$2:$E$25</xm:f>
          </x14:formula1>
          <xm:sqref>B6:F6</xm:sqref>
        </x14:dataValidation>
        <x14:dataValidation type="list" allowBlank="1" showInputMessage="1" showErrorMessage="1" xr:uid="{262674E0-3A86-4B5F-A4D4-57D90A2D1CCD}">
          <x14:formula1>
            <xm:f>Table2!$A$2:$A$34</xm:f>
          </x14:formula1>
          <xm:sqref>F14:F36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FCA42-8276-4774-BC99-94DFD9BCCB4C}">
  <sheetPr codeName="Sheet1"/>
  <dimension ref="A1:I34"/>
  <sheetViews>
    <sheetView workbookViewId="0">
      <selection activeCell="D9" sqref="D9"/>
    </sheetView>
  </sheetViews>
  <sheetFormatPr defaultRowHeight="15"/>
  <cols>
    <col min="1" max="1" width="23.7109375" customWidth="1"/>
    <col min="2" max="2" width="11.140625" style="1" bestFit="1" customWidth="1"/>
    <col min="5" max="5" width="66" bestFit="1" customWidth="1"/>
  </cols>
  <sheetData>
    <row r="1" spans="1:9">
      <c r="A1" t="s">
        <v>43</v>
      </c>
      <c r="B1" s="1" t="s">
        <v>44</v>
      </c>
      <c r="E1" s="5" t="s">
        <v>28</v>
      </c>
      <c r="F1" s="6" t="s">
        <v>20</v>
      </c>
      <c r="I1" t="s">
        <v>113</v>
      </c>
    </row>
    <row r="2" spans="1:9">
      <c r="A2" s="9" t="s">
        <v>25</v>
      </c>
      <c r="B2" s="2" t="s">
        <v>25</v>
      </c>
      <c r="E2" s="11" t="s">
        <v>25</v>
      </c>
      <c r="F2" s="10">
        <v>0</v>
      </c>
    </row>
    <row r="3" spans="1:9">
      <c r="A3" s="3" t="s">
        <v>45</v>
      </c>
      <c r="B3" s="1" t="s">
        <v>46</v>
      </c>
      <c r="E3" s="8" t="s">
        <v>109</v>
      </c>
      <c r="F3">
        <v>0</v>
      </c>
      <c r="I3" t="s">
        <v>13</v>
      </c>
    </row>
    <row r="4" spans="1:9">
      <c r="A4" s="8" t="s">
        <v>47</v>
      </c>
      <c r="B4" s="1" t="s">
        <v>48</v>
      </c>
      <c r="E4" s="4" t="s">
        <v>32</v>
      </c>
      <c r="F4">
        <v>19</v>
      </c>
      <c r="I4" t="s">
        <v>114</v>
      </c>
    </row>
    <row r="5" spans="1:9">
      <c r="A5" s="8" t="s">
        <v>49</v>
      </c>
      <c r="B5" s="1" t="s">
        <v>50</v>
      </c>
      <c r="E5" s="4" t="s">
        <v>112</v>
      </c>
      <c r="F5">
        <v>0</v>
      </c>
    </row>
    <row r="6" spans="1:9">
      <c r="A6" s="8" t="s">
        <v>51</v>
      </c>
      <c r="B6" s="1" t="s">
        <v>52</v>
      </c>
      <c r="E6" s="7" t="s">
        <v>111</v>
      </c>
      <c r="F6">
        <v>0</v>
      </c>
    </row>
    <row r="7" spans="1:9">
      <c r="A7" s="8" t="s">
        <v>53</v>
      </c>
      <c r="B7" s="1" t="s">
        <v>54</v>
      </c>
      <c r="E7" s="7" t="s">
        <v>115</v>
      </c>
      <c r="F7">
        <v>19</v>
      </c>
    </row>
    <row r="8" spans="1:9">
      <c r="A8" s="8" t="s">
        <v>55</v>
      </c>
      <c r="B8" s="1" t="s">
        <v>56</v>
      </c>
      <c r="E8" s="7" t="s">
        <v>116</v>
      </c>
      <c r="F8">
        <v>19</v>
      </c>
    </row>
    <row r="9" spans="1:9">
      <c r="A9" s="8" t="s">
        <v>57</v>
      </c>
      <c r="B9" s="1" t="s">
        <v>58</v>
      </c>
      <c r="E9" s="4" t="s">
        <v>33</v>
      </c>
      <c r="F9">
        <v>19</v>
      </c>
    </row>
    <row r="10" spans="1:9">
      <c r="A10" s="8" t="s">
        <v>59</v>
      </c>
      <c r="B10" s="1" t="s">
        <v>60</v>
      </c>
      <c r="E10" s="7" t="s">
        <v>41</v>
      </c>
      <c r="F10">
        <v>0</v>
      </c>
    </row>
    <row r="11" spans="1:9">
      <c r="A11" s="8" t="s">
        <v>61</v>
      </c>
      <c r="B11" s="1" t="s">
        <v>62</v>
      </c>
      <c r="E11" t="s">
        <v>117</v>
      </c>
      <c r="F11">
        <v>19</v>
      </c>
    </row>
    <row r="12" spans="1:9">
      <c r="A12" s="8" t="s">
        <v>63</v>
      </c>
      <c r="B12" s="1" t="s">
        <v>64</v>
      </c>
      <c r="E12" t="s">
        <v>34</v>
      </c>
      <c r="F12">
        <v>19</v>
      </c>
    </row>
    <row r="13" spans="1:9">
      <c r="A13" s="8" t="s">
        <v>65</v>
      </c>
      <c r="B13" s="1" t="s">
        <v>66</v>
      </c>
      <c r="E13" t="s">
        <v>37</v>
      </c>
      <c r="F13">
        <v>0</v>
      </c>
    </row>
    <row r="14" spans="1:9">
      <c r="A14" s="8" t="s">
        <v>67</v>
      </c>
      <c r="B14" s="1" t="s">
        <v>68</v>
      </c>
      <c r="E14" t="s">
        <v>119</v>
      </c>
      <c r="F14">
        <v>19</v>
      </c>
    </row>
    <row r="15" spans="1:9">
      <c r="A15" s="8" t="s">
        <v>69</v>
      </c>
      <c r="B15" s="1" t="s">
        <v>70</v>
      </c>
      <c r="E15" t="s">
        <v>42</v>
      </c>
      <c r="F15">
        <v>24</v>
      </c>
    </row>
    <row r="16" spans="1:9">
      <c r="A16" s="8" t="s">
        <v>71</v>
      </c>
      <c r="B16" s="1" t="s">
        <v>72</v>
      </c>
      <c r="E16" t="s">
        <v>38</v>
      </c>
      <c r="F16">
        <v>0</v>
      </c>
    </row>
    <row r="17" spans="1:6">
      <c r="A17" s="8" t="s">
        <v>73</v>
      </c>
      <c r="B17" s="1" t="s">
        <v>74</v>
      </c>
      <c r="E17" s="8" t="s">
        <v>30</v>
      </c>
      <c r="F17">
        <v>0</v>
      </c>
    </row>
    <row r="18" spans="1:6">
      <c r="A18" s="8" t="s">
        <v>75</v>
      </c>
      <c r="B18" s="1" t="s">
        <v>76</v>
      </c>
      <c r="E18" t="s">
        <v>39</v>
      </c>
      <c r="F18">
        <v>0</v>
      </c>
    </row>
    <row r="19" spans="1:6">
      <c r="A19" s="8" t="s">
        <v>77</v>
      </c>
      <c r="B19" s="1" t="s">
        <v>78</v>
      </c>
      <c r="E19" s="8" t="s">
        <v>31</v>
      </c>
      <c r="F19">
        <v>0</v>
      </c>
    </row>
    <row r="20" spans="1:6">
      <c r="A20" s="8" t="s">
        <v>79</v>
      </c>
      <c r="B20" s="1" t="s">
        <v>80</v>
      </c>
      <c r="E20" t="s">
        <v>35</v>
      </c>
      <c r="F20">
        <v>19</v>
      </c>
    </row>
    <row r="21" spans="1:6">
      <c r="A21" s="8" t="s">
        <v>81</v>
      </c>
      <c r="B21" s="1" t="s">
        <v>82</v>
      </c>
      <c r="E21" t="s">
        <v>40</v>
      </c>
      <c r="F21">
        <v>0</v>
      </c>
    </row>
    <row r="22" spans="1:6">
      <c r="A22" s="8" t="s">
        <v>83</v>
      </c>
      <c r="B22" s="1" t="s">
        <v>84</v>
      </c>
      <c r="E22" t="s">
        <v>110</v>
      </c>
      <c r="F22">
        <v>19</v>
      </c>
    </row>
    <row r="23" spans="1:6">
      <c r="A23" s="8" t="s">
        <v>85</v>
      </c>
      <c r="B23" s="1" t="s">
        <v>86</v>
      </c>
      <c r="E23" t="s">
        <v>36</v>
      </c>
      <c r="F23">
        <v>0</v>
      </c>
    </row>
    <row r="24" spans="1:6">
      <c r="A24" s="8" t="s">
        <v>87</v>
      </c>
      <c r="B24" s="1" t="s">
        <v>88</v>
      </c>
      <c r="E24" t="s">
        <v>29</v>
      </c>
      <c r="F24">
        <v>0</v>
      </c>
    </row>
    <row r="25" spans="1:6">
      <c r="A25" s="8" t="s">
        <v>89</v>
      </c>
      <c r="B25" s="1" t="s">
        <v>90</v>
      </c>
      <c r="E25" s="8"/>
      <c r="F25">
        <v>0</v>
      </c>
    </row>
    <row r="26" spans="1:6">
      <c r="A26" s="8" t="s">
        <v>91</v>
      </c>
      <c r="B26" s="1" t="s">
        <v>92</v>
      </c>
    </row>
    <row r="27" spans="1:6">
      <c r="A27" s="8" t="s">
        <v>93</v>
      </c>
      <c r="B27" s="1" t="s">
        <v>94</v>
      </c>
    </row>
    <row r="28" spans="1:6">
      <c r="A28" s="8" t="s">
        <v>95</v>
      </c>
      <c r="B28" s="1" t="s">
        <v>96</v>
      </c>
    </row>
    <row r="29" spans="1:6">
      <c r="A29" s="8" t="s">
        <v>97</v>
      </c>
      <c r="B29" s="1" t="s">
        <v>98</v>
      </c>
    </row>
    <row r="30" spans="1:6">
      <c r="A30" s="8" t="s">
        <v>99</v>
      </c>
      <c r="B30" s="1" t="s">
        <v>100</v>
      </c>
    </row>
    <row r="31" spans="1:6">
      <c r="A31" s="8" t="s">
        <v>101</v>
      </c>
      <c r="B31" s="1" t="s">
        <v>102</v>
      </c>
    </row>
    <row r="32" spans="1:6">
      <c r="A32" s="8" t="s">
        <v>103</v>
      </c>
      <c r="B32" s="1" t="s">
        <v>104</v>
      </c>
    </row>
    <row r="33" spans="1:2">
      <c r="A33" s="8" t="s">
        <v>105</v>
      </c>
      <c r="B33" s="1" t="s">
        <v>106</v>
      </c>
    </row>
    <row r="34" spans="1:2">
      <c r="A34" s="8" t="s">
        <v>107</v>
      </c>
      <c r="B34" s="1" t="s">
        <v>108</v>
      </c>
    </row>
  </sheetData>
  <sheetProtection algorithmName="SHA-512" hashValue="ioOqZZJ5KjEWIkOvoYzXcITryCSCYWmm2a8ya1zs7CpCOimAP21QqZDfQbVU7o6/PCEY8LsP48Lhbn98C1C6vA==" saltValue="Vk/t6aVe6x9vX3tEydfnqg==" spinCount="100000" sheet="1" selectLockedCells="1"/>
  <phoneticPr fontId="2" type="noConversion"/>
  <dataValidations count="1">
    <dataValidation type="list" showDropDown="1" showInputMessage="1" showErrorMessage="1" sqref="F1:F2" xr:uid="{986F8A22-5050-45E4-BE27-50410C1B61C8}">
      <formula1>$F$1:$F$25</formula1>
    </dataValidation>
  </dataValidations>
  <pageMargins left="0.7" right="0.7" top="0.75" bottom="0.75" header="0.3" footer="0.3"/>
  <pageSetup orientation="portrait" r:id="rId1"/>
  <tableParts count="2">
    <tablePart r:id="rId2"/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4EBB99F-52BE-4DD8-9224-9F21E186FB6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Expense Form</vt:lpstr>
      <vt:lpstr>Table2</vt:lpstr>
      <vt:lpstr>'Expense Form'!Print_Area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Shawna Taylor</dc:creator>
  <cp:lastModifiedBy>Shawna Taylor</cp:lastModifiedBy>
  <cp:lastPrinted>2025-09-27T13:37:00Z</cp:lastPrinted>
  <dcterms:created xsi:type="dcterms:W3CDTF">2012-11-15T19:00:51Z</dcterms:created>
  <dcterms:modified xsi:type="dcterms:W3CDTF">2026-02-01T19:02:29Z</dcterms:modified>
</cp:coreProperties>
</file>